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https://d.docs.live.net/b46517e5cba5a2f2/Asztali gép/KJE/02_Gazdasági matek 2/Kodolányi gazd matek 2 felkészítő_2025/PPT/Animált/"/>
    </mc:Choice>
  </mc:AlternateContent>
  <xr:revisionPtr revIDLastSave="0" documentId="8_{093BDF88-0ED7-4EEA-AB49-CEBBBD5DC547}" xr6:coauthVersionLast="36" xr6:coauthVersionMax="36" xr10:uidLastSave="{00000000-0000-0000-0000-000000000000}"/>
  <bookViews>
    <workbookView xWindow="0" yWindow="0" windowWidth="22260" windowHeight="12648" activeTab="2" xr2:uid="{00000000-000D-0000-FFFF-FFFF00000000}"/>
  </bookViews>
  <sheets>
    <sheet name="1. vizsga 6. feladat" sheetId="1" r:id="rId1"/>
    <sheet name="2. vizsga 6. feladat" sheetId="2" r:id="rId2"/>
    <sheet name="3. vizsga 6. felada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3" l="1"/>
  <c r="G65" i="3"/>
  <c r="G66" i="3"/>
  <c r="G64" i="3"/>
  <c r="F68" i="3"/>
  <c r="G53" i="3"/>
  <c r="G51" i="3"/>
  <c r="G52" i="3"/>
  <c r="G50" i="3"/>
  <c r="C56" i="3"/>
  <c r="C55" i="3"/>
  <c r="G40" i="3"/>
  <c r="G41" i="3"/>
  <c r="G42" i="3"/>
  <c r="G39" i="3"/>
  <c r="F40" i="3"/>
  <c r="F41" i="3"/>
  <c r="F42" i="3"/>
  <c r="F39" i="3"/>
  <c r="E40" i="3"/>
  <c r="E41" i="3"/>
  <c r="E42" i="3"/>
  <c r="E39" i="3"/>
  <c r="D40" i="3"/>
  <c r="D41" i="3"/>
  <c r="D42" i="3"/>
  <c r="D39" i="3"/>
  <c r="G22" i="3"/>
  <c r="G23" i="3"/>
  <c r="G24" i="3"/>
  <c r="G21" i="3"/>
  <c r="G51" i="2"/>
  <c r="G52" i="2"/>
  <c r="G53" i="2"/>
  <c r="G50" i="2"/>
  <c r="C56" i="2"/>
  <c r="F51" i="2"/>
  <c r="G40" i="2"/>
  <c r="G41" i="2"/>
  <c r="G42" i="2"/>
  <c r="G39" i="2"/>
  <c r="F40" i="2"/>
  <c r="F41" i="2"/>
  <c r="F42" i="2"/>
  <c r="F39" i="2"/>
  <c r="E40" i="2"/>
  <c r="E41" i="2"/>
  <c r="E42" i="2"/>
  <c r="E39" i="2"/>
  <c r="D40" i="2"/>
  <c r="D41" i="2"/>
  <c r="D42" i="2"/>
  <c r="D39" i="2"/>
  <c r="F33" i="2"/>
  <c r="G22" i="2"/>
  <c r="G23" i="2"/>
  <c r="G24" i="2"/>
  <c r="G21" i="2"/>
  <c r="F22" i="2"/>
  <c r="G65" i="1"/>
  <c r="G66" i="1"/>
  <c r="G67" i="1"/>
  <c r="G64" i="1"/>
  <c r="F68" i="1"/>
  <c r="E68" i="1"/>
  <c r="D68" i="1"/>
  <c r="D67" i="1"/>
  <c r="G51" i="1"/>
  <c r="G52" i="1"/>
  <c r="G53" i="1"/>
  <c r="G50" i="1"/>
  <c r="C56" i="1"/>
  <c r="C55" i="1"/>
  <c r="D53" i="1"/>
  <c r="G40" i="1"/>
  <c r="G41" i="1"/>
  <c r="G42" i="1"/>
  <c r="G39" i="1"/>
  <c r="F40" i="1"/>
  <c r="F41" i="1"/>
  <c r="F42" i="1"/>
  <c r="F39" i="1"/>
  <c r="E40" i="1"/>
  <c r="E41" i="1"/>
  <c r="E42" i="1"/>
  <c r="E39" i="1"/>
  <c r="D41" i="1"/>
  <c r="D40" i="1"/>
  <c r="D39" i="1"/>
  <c r="D42" i="1"/>
  <c r="D35" i="1"/>
  <c r="G22" i="1"/>
  <c r="G23" i="1"/>
  <c r="G24" i="1"/>
  <c r="G21" i="1"/>
  <c r="D24" i="1"/>
  <c r="F13" i="2" l="1"/>
  <c r="D15" i="1"/>
</calcChain>
</file>

<file path=xl/sharedStrings.xml><?xml version="1.0" encoding="utf-8"?>
<sst xmlns="http://schemas.openxmlformats.org/spreadsheetml/2006/main" count="197" uniqueCount="44">
  <si>
    <t>a tavaszi időjárás</t>
  </si>
  <si>
    <t>fagyos</t>
  </si>
  <si>
    <t>átlagos</t>
  </si>
  <si>
    <t>napsütéses</t>
  </si>
  <si>
    <t>Tulipán</t>
  </si>
  <si>
    <t>Nárcisz</t>
  </si>
  <si>
    <t>Orgona</t>
  </si>
  <si>
    <t>Gyöngyvirág</t>
  </si>
  <si>
    <t>Virágok</t>
  </si>
  <si>
    <t>A piack felvásárló képessége</t>
  </si>
  <si>
    <t>jó</t>
  </si>
  <si>
    <t>rossz</t>
  </si>
  <si>
    <t>Juh</t>
  </si>
  <si>
    <t>Liba</t>
  </si>
  <si>
    <t>Csirke</t>
  </si>
  <si>
    <t>Sertés</t>
  </si>
  <si>
    <t>Állatfajták</t>
  </si>
  <si>
    <t>Gyümölcsök</t>
  </si>
  <si>
    <t>Alma</t>
  </si>
  <si>
    <t>Barack</t>
  </si>
  <si>
    <t>Eper</t>
  </si>
  <si>
    <t>Szilva</t>
  </si>
  <si>
    <t>A tavaszi időjárás</t>
  </si>
  <si>
    <t>meleg</t>
  </si>
  <si>
    <t>Egy kertes gazda a tavaszi veteményezésnél azon töri a fejét, hogy milyen korai virágokkal tudna a piacon a legnagyobb nyereségre szert tenni. Tulipán, nárcisz, orgona és gyöngyvirág jöhetnek számításba. Tudja, hogy az egyes növényfajták nem egyformán reagálnak a tavasz eleji esetleges hidegebb időjárásra. Az alábbi táblázat az időjárástól függően tartalmazza az egyes virágokból származó nyereséget (ezer Ft). Állapítsa meg, hogy mely virágot választja a gazda, ha
a) pesszimista,
b) az elmulasztott „nyereség” alapján dönt,
c) a Hurwitz-féle módszerrel dönt, és a kockázat vállalási tényezője alfa=0,2+0,02𝑘 
d) a fagyos idő valószínűsége 0,4, az átlagosé 0,15!</t>
  </si>
  <si>
    <t>Egy vállalkozó állatfarmot szeretne létesíteni. Juhok, libák, csirkék és sertések jöhetnek számításba. Sajnos a húsfeldolgozó üzemek felől különféle hírek terjengenek. Lehet, hogy bővíteni lehet a piacot a külföldi felvásárlók felé, de az is lehet, hogy eladhatatlan lesz a hús. Jelenleg egy fajta tevékenység elindítására van elegendő pénze. A vállalkozó a különböző lehetőségeket latolgatva a következő táblázatot készítette a várható nyereségről (millió Ft). 
Állapítsa meg, hogy mely állatfajtát választja a vállalkozó, ha
a) szélsőségesen pesszimista,
b) az elmulasztott „nyereség” elve alapján dönt,
c) a Hurwitz kritérium alapján dönt, és az optimizmusára jellemző α értéke 0,2?</t>
  </si>
  <si>
    <t>Egy kertes gazda azon töri a fejét, hogy milyen gyümölcs termesztésébe vágjon bele. Alma, barack, eper és szilva jöhetnek számításba. Tudja, hogy az egyes növényfajták nem egyformán reagálnak a tavasz eleji egyre gyakoribb szélsőséges időjárásra. Az alábbi táblázat az időjárástól függően tartalmazza az egyes gyümölcsökből származó nyereséget (millió Ft). Állapítsa meg, hogy mely gyümölcsöt választja a gazda, ha
a) pesszimista,
b) az elmulasztott „nyereség” alapján dönt,
c) a Hurwitz-féle módszerrel dönt, és a kockázat vállalási tényezője 𝛼=0,2 − 0,02𝑘,
d) a fagyos idő valószínűsége 0,25, az átlagosé 0,4!</t>
  </si>
  <si>
    <t>a)</t>
  </si>
  <si>
    <t>Min</t>
  </si>
  <si>
    <t>A gyöngyvirágot választja.</t>
  </si>
  <si>
    <t>b)</t>
  </si>
  <si>
    <t>Max</t>
  </si>
  <si>
    <t>A nárciszt vagy az orgonát választja.</t>
  </si>
  <si>
    <t>c)</t>
  </si>
  <si>
    <t>alfa</t>
  </si>
  <si>
    <t>1-alfa</t>
  </si>
  <si>
    <t>H(alfa)</t>
  </si>
  <si>
    <t>Az orgonát választja.</t>
  </si>
  <si>
    <t>d)</t>
  </si>
  <si>
    <t>Várható érték</t>
  </si>
  <si>
    <t>Valószínűség</t>
  </si>
  <si>
    <t>A sertést választja.</t>
  </si>
  <si>
    <t>Az almát választja.</t>
  </si>
  <si>
    <t>A szilvát választja.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</si>
</sst>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70"/>
  <sheetViews>
    <sheetView topLeftCell="A46" zoomScale="160" zoomScaleNormal="160" workbookViewId="0">
      <selection activeCell="D39" sqref="D39"/>
    </sheetView>
  </sheetViews>
  <sheetFormatPr defaultRowHeight="14.4" x14ac:dyDescent="0.3"/>
  <cols>
    <col min="3" max="3" width="13.77734375" customWidth="1"/>
    <col min="4" max="4" width="9.88671875" customWidth="1"/>
    <col min="5" max="5" width="9.21875" customWidth="1"/>
    <col min="6" max="6" width="12.33203125" customWidth="1"/>
    <col min="7" max="7" width="12.33203125" bestFit="1" customWidth="1"/>
  </cols>
  <sheetData>
    <row r="2" spans="2:21" x14ac:dyDescent="0.3">
      <c r="B2" s="4" t="s">
        <v>24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2:2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2:2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2:2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2:21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2:2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2:21" x14ac:dyDescent="0.3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10" spans="2:21" x14ac:dyDescent="0.3">
      <c r="B10" s="1"/>
      <c r="C10" s="1"/>
      <c r="D10" s="3" t="s">
        <v>0</v>
      </c>
      <c r="E10" s="3"/>
      <c r="F10" s="3"/>
    </row>
    <row r="11" spans="2:21" x14ac:dyDescent="0.3">
      <c r="B11" s="1"/>
      <c r="C11" s="1"/>
      <c r="D11" s="1" t="s">
        <v>1</v>
      </c>
      <c r="E11" s="1" t="s">
        <v>2</v>
      </c>
      <c r="F11" s="1" t="s">
        <v>3</v>
      </c>
    </row>
    <row r="12" spans="2:21" x14ac:dyDescent="0.3">
      <c r="B12" s="3" t="s">
        <v>8</v>
      </c>
      <c r="C12" s="1" t="s">
        <v>4</v>
      </c>
      <c r="D12" s="1">
        <v>150</v>
      </c>
      <c r="E12" s="1">
        <v>280</v>
      </c>
      <c r="F12" s="1">
        <v>220</v>
      </c>
    </row>
    <row r="13" spans="2:21" x14ac:dyDescent="0.3">
      <c r="B13" s="3"/>
      <c r="C13" s="1" t="s">
        <v>5</v>
      </c>
      <c r="D13" s="1">
        <v>160</v>
      </c>
      <c r="E13" s="1">
        <v>260</v>
      </c>
      <c r="F13" s="1">
        <v>240</v>
      </c>
    </row>
    <row r="14" spans="2:21" x14ac:dyDescent="0.3">
      <c r="B14" s="3"/>
      <c r="C14" s="1" t="s">
        <v>6</v>
      </c>
      <c r="D14" s="1">
        <v>150</v>
      </c>
      <c r="E14" s="1">
        <v>200</v>
      </c>
      <c r="F14" s="1">
        <v>320</v>
      </c>
    </row>
    <row r="15" spans="2:21" x14ac:dyDescent="0.3">
      <c r="B15" s="3"/>
      <c r="C15" s="1" t="s">
        <v>7</v>
      </c>
      <c r="D15" s="1">
        <f>180-3*5</f>
        <v>165</v>
      </c>
      <c r="E15" s="1">
        <v>180</v>
      </c>
      <c r="F15" s="1">
        <v>180</v>
      </c>
    </row>
    <row r="17" spans="2:7" x14ac:dyDescent="0.3">
      <c r="B17" t="s">
        <v>27</v>
      </c>
    </row>
    <row r="19" spans="2:7" x14ac:dyDescent="0.3">
      <c r="B19" s="2"/>
      <c r="C19" s="2"/>
      <c r="D19" s="3" t="s">
        <v>0</v>
      </c>
      <c r="E19" s="3"/>
      <c r="F19" s="3"/>
    </row>
    <row r="20" spans="2:7" x14ac:dyDescent="0.3">
      <c r="B20" s="2"/>
      <c r="C20" s="2"/>
      <c r="D20" s="2" t="s">
        <v>1</v>
      </c>
      <c r="E20" s="2" t="s">
        <v>2</v>
      </c>
      <c r="F20" s="2" t="s">
        <v>3</v>
      </c>
      <c r="G20" s="8" t="s">
        <v>28</v>
      </c>
    </row>
    <row r="21" spans="2:7" x14ac:dyDescent="0.3">
      <c r="B21" s="3" t="s">
        <v>8</v>
      </c>
      <c r="C21" s="2" t="s">
        <v>4</v>
      </c>
      <c r="D21" s="2">
        <v>150</v>
      </c>
      <c r="E21" s="2">
        <v>280</v>
      </c>
      <c r="F21" s="2">
        <v>220</v>
      </c>
      <c r="G21" s="8">
        <f>MIN(D21:F21)</f>
        <v>150</v>
      </c>
    </row>
    <row r="22" spans="2:7" x14ac:dyDescent="0.3">
      <c r="B22" s="3"/>
      <c r="C22" s="2" t="s">
        <v>5</v>
      </c>
      <c r="D22" s="2">
        <v>160</v>
      </c>
      <c r="E22" s="2">
        <v>260</v>
      </c>
      <c r="F22" s="2">
        <v>240</v>
      </c>
      <c r="G22" s="8">
        <f t="shared" ref="G22:G24" si="0">MIN(D22:F22)</f>
        <v>160</v>
      </c>
    </row>
    <row r="23" spans="2:7" x14ac:dyDescent="0.3">
      <c r="B23" s="3"/>
      <c r="C23" s="2" t="s">
        <v>6</v>
      </c>
      <c r="D23" s="2">
        <v>150</v>
      </c>
      <c r="E23" s="2">
        <v>200</v>
      </c>
      <c r="F23" s="2">
        <v>320</v>
      </c>
      <c r="G23" s="8">
        <f t="shared" si="0"/>
        <v>150</v>
      </c>
    </row>
    <row r="24" spans="2:7" x14ac:dyDescent="0.3">
      <c r="B24" s="3"/>
      <c r="C24" s="2" t="s">
        <v>7</v>
      </c>
      <c r="D24" s="2">
        <f>180-3*5</f>
        <v>165</v>
      </c>
      <c r="E24" s="2">
        <v>180</v>
      </c>
      <c r="F24" s="2">
        <v>180</v>
      </c>
      <c r="G24" s="9">
        <f t="shared" si="0"/>
        <v>165</v>
      </c>
    </row>
    <row r="26" spans="2:7" x14ac:dyDescent="0.3">
      <c r="B26" s="10" t="s">
        <v>29</v>
      </c>
    </row>
    <row r="28" spans="2:7" x14ac:dyDescent="0.3">
      <c r="B28" t="s">
        <v>30</v>
      </c>
    </row>
    <row r="30" spans="2:7" x14ac:dyDescent="0.3">
      <c r="B30" s="2"/>
      <c r="C30" s="2"/>
      <c r="D30" s="3" t="s">
        <v>0</v>
      </c>
      <c r="E30" s="3"/>
      <c r="F30" s="3"/>
    </row>
    <row r="31" spans="2:7" x14ac:dyDescent="0.3">
      <c r="B31" s="2"/>
      <c r="C31" s="2"/>
      <c r="D31" s="2" t="s">
        <v>1</v>
      </c>
      <c r="E31" s="2" t="s">
        <v>2</v>
      </c>
      <c r="F31" s="2" t="s">
        <v>3</v>
      </c>
    </row>
    <row r="32" spans="2:7" x14ac:dyDescent="0.3">
      <c r="B32" s="3" t="s">
        <v>8</v>
      </c>
      <c r="C32" s="2" t="s">
        <v>4</v>
      </c>
      <c r="D32" s="2">
        <v>150</v>
      </c>
      <c r="E32" s="9">
        <v>280</v>
      </c>
      <c r="F32" s="2">
        <v>220</v>
      </c>
    </row>
    <row r="33" spans="2:7" x14ac:dyDescent="0.3">
      <c r="B33" s="3"/>
      <c r="C33" s="2" t="s">
        <v>5</v>
      </c>
      <c r="D33" s="2">
        <v>160</v>
      </c>
      <c r="E33" s="2">
        <v>260</v>
      </c>
      <c r="F33" s="2">
        <v>240</v>
      </c>
    </row>
    <row r="34" spans="2:7" x14ac:dyDescent="0.3">
      <c r="B34" s="3"/>
      <c r="C34" s="2" t="s">
        <v>6</v>
      </c>
      <c r="D34" s="2">
        <v>150</v>
      </c>
      <c r="E34" s="2">
        <v>200</v>
      </c>
      <c r="F34" s="9">
        <v>320</v>
      </c>
    </row>
    <row r="35" spans="2:7" x14ac:dyDescent="0.3">
      <c r="B35" s="3"/>
      <c r="C35" s="2" t="s">
        <v>7</v>
      </c>
      <c r="D35" s="9">
        <f>180-3*5</f>
        <v>165</v>
      </c>
      <c r="E35" s="2">
        <v>180</v>
      </c>
      <c r="F35" s="2">
        <v>180</v>
      </c>
    </row>
    <row r="37" spans="2:7" x14ac:dyDescent="0.3">
      <c r="B37" s="2"/>
      <c r="C37" s="2"/>
      <c r="D37" s="3" t="s">
        <v>0</v>
      </c>
      <c r="E37" s="3"/>
      <c r="F37" s="3"/>
    </row>
    <row r="38" spans="2:7" x14ac:dyDescent="0.3">
      <c r="B38" s="2"/>
      <c r="C38" s="2"/>
      <c r="D38" s="2" t="s">
        <v>1</v>
      </c>
      <c r="E38" s="2" t="s">
        <v>2</v>
      </c>
      <c r="F38" s="2" t="s">
        <v>3</v>
      </c>
      <c r="G38" s="8" t="s">
        <v>31</v>
      </c>
    </row>
    <row r="39" spans="2:7" x14ac:dyDescent="0.3">
      <c r="B39" s="3" t="s">
        <v>8</v>
      </c>
      <c r="C39" s="2" t="s">
        <v>4</v>
      </c>
      <c r="D39" s="2">
        <f>$D$35-D32</f>
        <v>15</v>
      </c>
      <c r="E39" s="2">
        <f>$E$32-E32</f>
        <v>0</v>
      </c>
      <c r="F39" s="2">
        <f>$F$34-F32</f>
        <v>100</v>
      </c>
      <c r="G39" s="12">
        <f>MAX(D39:F39)</f>
        <v>100</v>
      </c>
    </row>
    <row r="40" spans="2:7" x14ac:dyDescent="0.3">
      <c r="B40" s="3"/>
      <c r="C40" s="2" t="s">
        <v>5</v>
      </c>
      <c r="D40" s="2">
        <f>$D$35-D33</f>
        <v>5</v>
      </c>
      <c r="E40" s="2">
        <f>$E$32-E33</f>
        <v>20</v>
      </c>
      <c r="F40" s="2">
        <f t="shared" ref="F40:F42" si="1">$F$34-F33</f>
        <v>80</v>
      </c>
      <c r="G40" s="13">
        <f t="shared" ref="G40:G42" si="2">MAX(D40:F40)</f>
        <v>80</v>
      </c>
    </row>
    <row r="41" spans="2:7" x14ac:dyDescent="0.3">
      <c r="B41" s="3"/>
      <c r="C41" s="2" t="s">
        <v>6</v>
      </c>
      <c r="D41" s="2">
        <f>$D$35-D34</f>
        <v>15</v>
      </c>
      <c r="E41" s="2">
        <f t="shared" ref="E40:E42" si="3">$E$32-E34</f>
        <v>80</v>
      </c>
      <c r="F41" s="2">
        <f t="shared" si="1"/>
        <v>0</v>
      </c>
      <c r="G41" s="13">
        <f t="shared" si="2"/>
        <v>80</v>
      </c>
    </row>
    <row r="42" spans="2:7" x14ac:dyDescent="0.3">
      <c r="B42" s="3"/>
      <c r="C42" s="2" t="s">
        <v>7</v>
      </c>
      <c r="D42" s="2">
        <f t="shared" ref="D40:F42" si="4">$D$35-D35</f>
        <v>0</v>
      </c>
      <c r="E42" s="2">
        <f t="shared" si="3"/>
        <v>100</v>
      </c>
      <c r="F42" s="2">
        <f t="shared" si="1"/>
        <v>140</v>
      </c>
      <c r="G42" s="12">
        <f t="shared" si="2"/>
        <v>140</v>
      </c>
    </row>
    <row r="44" spans="2:7" x14ac:dyDescent="0.3">
      <c r="B44" s="10" t="s">
        <v>32</v>
      </c>
    </row>
    <row r="46" spans="2:7" x14ac:dyDescent="0.3">
      <c r="B46" t="s">
        <v>33</v>
      </c>
    </row>
    <row r="48" spans="2:7" x14ac:dyDescent="0.3">
      <c r="B48" s="2"/>
      <c r="C48" s="2"/>
      <c r="D48" s="3" t="s">
        <v>0</v>
      </c>
      <c r="E48" s="3"/>
      <c r="F48" s="3"/>
    </row>
    <row r="49" spans="2:7" x14ac:dyDescent="0.3">
      <c r="B49" s="2"/>
      <c r="C49" s="2"/>
      <c r="D49" s="2" t="s">
        <v>1</v>
      </c>
      <c r="E49" s="2" t="s">
        <v>2</v>
      </c>
      <c r="F49" s="2" t="s">
        <v>3</v>
      </c>
      <c r="G49" s="8" t="s">
        <v>36</v>
      </c>
    </row>
    <row r="50" spans="2:7" x14ac:dyDescent="0.3">
      <c r="B50" s="3" t="s">
        <v>8</v>
      </c>
      <c r="C50" s="2" t="s">
        <v>4</v>
      </c>
      <c r="D50" s="2">
        <v>150</v>
      </c>
      <c r="E50" s="2">
        <v>280</v>
      </c>
      <c r="F50" s="2">
        <v>220</v>
      </c>
      <c r="G50" s="12">
        <f>$C$55*MAX(D50:F50)+$C$56*MIN(D50:F50)</f>
        <v>189</v>
      </c>
    </row>
    <row r="51" spans="2:7" x14ac:dyDescent="0.3">
      <c r="B51" s="3"/>
      <c r="C51" s="2" t="s">
        <v>5</v>
      </c>
      <c r="D51" s="2">
        <v>160</v>
      </c>
      <c r="E51" s="2">
        <v>260</v>
      </c>
      <c r="F51" s="2">
        <v>240</v>
      </c>
      <c r="G51" s="12">
        <f t="shared" ref="G51:G53" si="5">$C$55*MAX(D51:F51)+$C$56*MIN(D51:F51)</f>
        <v>190</v>
      </c>
    </row>
    <row r="52" spans="2:7" x14ac:dyDescent="0.3">
      <c r="B52" s="3"/>
      <c r="C52" s="2" t="s">
        <v>6</v>
      </c>
      <c r="D52" s="2">
        <v>150</v>
      </c>
      <c r="E52" s="2">
        <v>200</v>
      </c>
      <c r="F52" s="2">
        <v>320</v>
      </c>
      <c r="G52" s="13">
        <f t="shared" si="5"/>
        <v>201</v>
      </c>
    </row>
    <row r="53" spans="2:7" x14ac:dyDescent="0.3">
      <c r="B53" s="3"/>
      <c r="C53" s="2" t="s">
        <v>7</v>
      </c>
      <c r="D53" s="2">
        <f>180-3*5</f>
        <v>165</v>
      </c>
      <c r="E53" s="2">
        <v>180</v>
      </c>
      <c r="F53" s="2">
        <v>180</v>
      </c>
      <c r="G53" s="12">
        <f t="shared" si="5"/>
        <v>169.5</v>
      </c>
    </row>
    <row r="55" spans="2:7" x14ac:dyDescent="0.3">
      <c r="B55" s="11" t="s">
        <v>34</v>
      </c>
      <c r="C55" s="11">
        <f>0.2+0.02*5</f>
        <v>0.30000000000000004</v>
      </c>
    </row>
    <row r="56" spans="2:7" x14ac:dyDescent="0.3">
      <c r="B56" s="11" t="s">
        <v>35</v>
      </c>
      <c r="C56" s="11">
        <f>1-C55</f>
        <v>0.7</v>
      </c>
    </row>
    <row r="58" spans="2:7" x14ac:dyDescent="0.3">
      <c r="B58" s="10" t="s">
        <v>37</v>
      </c>
    </row>
    <row r="60" spans="2:7" x14ac:dyDescent="0.3">
      <c r="B60" t="s">
        <v>38</v>
      </c>
    </row>
    <row r="62" spans="2:7" x14ac:dyDescent="0.3">
      <c r="B62" s="2"/>
      <c r="C62" s="2"/>
      <c r="D62" s="3" t="s">
        <v>0</v>
      </c>
      <c r="E62" s="3"/>
      <c r="F62" s="3"/>
    </row>
    <row r="63" spans="2:7" x14ac:dyDescent="0.3">
      <c r="B63" s="2"/>
      <c r="C63" s="2"/>
      <c r="D63" s="2" t="s">
        <v>1</v>
      </c>
      <c r="E63" s="2" t="s">
        <v>2</v>
      </c>
      <c r="F63" s="2" t="s">
        <v>3</v>
      </c>
      <c r="G63" s="8" t="s">
        <v>39</v>
      </c>
    </row>
    <row r="64" spans="2:7" x14ac:dyDescent="0.3">
      <c r="B64" s="3" t="s">
        <v>8</v>
      </c>
      <c r="C64" s="2" t="s">
        <v>4</v>
      </c>
      <c r="D64" s="2">
        <v>150</v>
      </c>
      <c r="E64" s="2">
        <v>280</v>
      </c>
      <c r="F64" s="2">
        <v>220</v>
      </c>
      <c r="G64" s="12">
        <f>D64*$D$68+E64*$E$68+F64*$F$68</f>
        <v>201</v>
      </c>
    </row>
    <row r="65" spans="2:7" x14ac:dyDescent="0.3">
      <c r="B65" s="3"/>
      <c r="C65" s="2" t="s">
        <v>5</v>
      </c>
      <c r="D65" s="2">
        <v>160</v>
      </c>
      <c r="E65" s="2">
        <v>260</v>
      </c>
      <c r="F65" s="2">
        <v>240</v>
      </c>
      <c r="G65" s="12">
        <f t="shared" ref="G65:G67" si="6">D65*$D$68+E65*$E$68+F65*$F$68</f>
        <v>211</v>
      </c>
    </row>
    <row r="66" spans="2:7" x14ac:dyDescent="0.3">
      <c r="B66" s="3"/>
      <c r="C66" s="2" t="s">
        <v>6</v>
      </c>
      <c r="D66" s="2">
        <v>150</v>
      </c>
      <c r="E66" s="2">
        <v>200</v>
      </c>
      <c r="F66" s="2">
        <v>320</v>
      </c>
      <c r="G66" s="13">
        <f t="shared" si="6"/>
        <v>234</v>
      </c>
    </row>
    <row r="67" spans="2:7" x14ac:dyDescent="0.3">
      <c r="B67" s="3"/>
      <c r="C67" s="2" t="s">
        <v>7</v>
      </c>
      <c r="D67" s="2">
        <f>180-3*5</f>
        <v>165</v>
      </c>
      <c r="E67" s="2">
        <v>180</v>
      </c>
      <c r="F67" s="2">
        <v>180</v>
      </c>
      <c r="G67" s="12">
        <f t="shared" si="6"/>
        <v>174</v>
      </c>
    </row>
    <row r="68" spans="2:7" x14ac:dyDescent="0.3">
      <c r="C68" s="8" t="s">
        <v>40</v>
      </c>
      <c r="D68" s="12">
        <f>0.4</f>
        <v>0.4</v>
      </c>
      <c r="E68" s="12">
        <f>0.15</f>
        <v>0.15</v>
      </c>
      <c r="F68" s="12">
        <f>1-D68-E68</f>
        <v>0.44999999999999996</v>
      </c>
    </row>
    <row r="70" spans="2:7" x14ac:dyDescent="0.3">
      <c r="B70" s="10" t="s">
        <v>37</v>
      </c>
    </row>
  </sheetData>
  <mergeCells count="13">
    <mergeCell ref="B50:B53"/>
    <mergeCell ref="D62:F62"/>
    <mergeCell ref="B64:B67"/>
    <mergeCell ref="D30:F30"/>
    <mergeCell ref="B32:B35"/>
    <mergeCell ref="D37:F37"/>
    <mergeCell ref="B39:B42"/>
    <mergeCell ref="D48:F48"/>
    <mergeCell ref="B12:B15"/>
    <mergeCell ref="D10:F10"/>
    <mergeCell ref="B2:U8"/>
    <mergeCell ref="D19:F19"/>
    <mergeCell ref="B21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25DFF-2C44-4174-8FAF-9F3929326015}">
  <dimension ref="B2:R58"/>
  <sheetViews>
    <sheetView topLeftCell="A43" zoomScale="174" zoomScaleNormal="174" workbookViewId="0">
      <selection activeCell="B60" sqref="B60"/>
    </sheetView>
  </sheetViews>
  <sheetFormatPr defaultRowHeight="14.4" x14ac:dyDescent="0.3"/>
  <cols>
    <col min="2" max="2" width="9.88671875" bestFit="1" customWidth="1"/>
    <col min="3" max="3" width="11.5546875" bestFit="1" customWidth="1"/>
    <col min="6" max="6" width="10.6640625" bestFit="1" customWidth="1"/>
  </cols>
  <sheetData>
    <row r="2" spans="2:18" ht="14.4" customHeight="1" x14ac:dyDescent="0.3">
      <c r="B2" s="6" t="s">
        <v>25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2:18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2:18" x14ac:dyDescent="0.3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2:18" x14ac:dyDescent="0.3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2:18" x14ac:dyDescent="0.3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2:18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 x14ac:dyDescent="0.3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10" spans="2:18" x14ac:dyDescent="0.3">
      <c r="B10" s="1"/>
      <c r="C10" s="1"/>
      <c r="D10" s="3" t="s">
        <v>9</v>
      </c>
      <c r="E10" s="3"/>
      <c r="F10" s="3"/>
    </row>
    <row r="11" spans="2:18" x14ac:dyDescent="0.3">
      <c r="B11" s="1"/>
      <c r="C11" s="1"/>
      <c r="D11" s="1" t="s">
        <v>10</v>
      </c>
      <c r="E11" s="1" t="s">
        <v>2</v>
      </c>
      <c r="F11" s="1" t="s">
        <v>11</v>
      </c>
    </row>
    <row r="12" spans="2:18" x14ac:dyDescent="0.3">
      <c r="B12" s="3" t="s">
        <v>16</v>
      </c>
      <c r="C12" s="1" t="s">
        <v>12</v>
      </c>
      <c r="D12" s="1">
        <v>20</v>
      </c>
      <c r="E12" s="1">
        <v>15</v>
      </c>
      <c r="F12" s="1">
        <v>6</v>
      </c>
    </row>
    <row r="13" spans="2:18" x14ac:dyDescent="0.3">
      <c r="B13" s="3"/>
      <c r="C13" s="1" t="s">
        <v>13</v>
      </c>
      <c r="D13" s="1">
        <v>24</v>
      </c>
      <c r="E13" s="1">
        <v>20</v>
      </c>
      <c r="F13" s="1">
        <f>2*5</f>
        <v>10</v>
      </c>
    </row>
    <row r="14" spans="2:18" x14ac:dyDescent="0.3">
      <c r="B14" s="3"/>
      <c r="C14" s="1" t="s">
        <v>14</v>
      </c>
      <c r="D14" s="1">
        <v>30</v>
      </c>
      <c r="E14" s="1">
        <v>20</v>
      </c>
      <c r="F14" s="1">
        <v>10</v>
      </c>
    </row>
    <row r="15" spans="2:18" x14ac:dyDescent="0.3">
      <c r="B15" s="3"/>
      <c r="C15" s="1" t="s">
        <v>15</v>
      </c>
      <c r="D15" s="1">
        <v>36</v>
      </c>
      <c r="E15" s="1">
        <v>16</v>
      </c>
      <c r="F15" s="1">
        <v>13</v>
      </c>
    </row>
    <row r="17" spans="2:7" x14ac:dyDescent="0.3">
      <c r="B17" t="s">
        <v>27</v>
      </c>
    </row>
    <row r="19" spans="2:7" x14ac:dyDescent="0.3">
      <c r="B19" s="2"/>
      <c r="C19" s="2"/>
      <c r="D19" s="3" t="s">
        <v>9</v>
      </c>
      <c r="E19" s="3"/>
      <c r="F19" s="3"/>
    </row>
    <row r="20" spans="2:7" x14ac:dyDescent="0.3">
      <c r="B20" s="2"/>
      <c r="C20" s="2"/>
      <c r="D20" s="2" t="s">
        <v>10</v>
      </c>
      <c r="E20" s="2" t="s">
        <v>2</v>
      </c>
      <c r="F20" s="2" t="s">
        <v>11</v>
      </c>
      <c r="G20" s="8" t="s">
        <v>28</v>
      </c>
    </row>
    <row r="21" spans="2:7" x14ac:dyDescent="0.3">
      <c r="B21" s="3" t="s">
        <v>16</v>
      </c>
      <c r="C21" s="2" t="s">
        <v>12</v>
      </c>
      <c r="D21" s="2">
        <v>20</v>
      </c>
      <c r="E21" s="2">
        <v>15</v>
      </c>
      <c r="F21" s="2">
        <v>6</v>
      </c>
      <c r="G21" s="12">
        <f>MIN(F21)</f>
        <v>6</v>
      </c>
    </row>
    <row r="22" spans="2:7" x14ac:dyDescent="0.3">
      <c r="B22" s="3"/>
      <c r="C22" s="2" t="s">
        <v>13</v>
      </c>
      <c r="D22" s="2">
        <v>24</v>
      </c>
      <c r="E22" s="2">
        <v>20</v>
      </c>
      <c r="F22" s="2">
        <f>2*5</f>
        <v>10</v>
      </c>
      <c r="G22" s="12">
        <f t="shared" ref="G22:G24" si="0">MIN(F22)</f>
        <v>10</v>
      </c>
    </row>
    <row r="23" spans="2:7" x14ac:dyDescent="0.3">
      <c r="B23" s="3"/>
      <c r="C23" s="2" t="s">
        <v>14</v>
      </c>
      <c r="D23" s="2">
        <v>30</v>
      </c>
      <c r="E23" s="2">
        <v>20</v>
      </c>
      <c r="F23" s="2">
        <v>10</v>
      </c>
      <c r="G23" s="12">
        <f t="shared" si="0"/>
        <v>10</v>
      </c>
    </row>
    <row r="24" spans="2:7" x14ac:dyDescent="0.3">
      <c r="B24" s="3"/>
      <c r="C24" s="2" t="s">
        <v>15</v>
      </c>
      <c r="D24" s="2">
        <v>36</v>
      </c>
      <c r="E24" s="2">
        <v>16</v>
      </c>
      <c r="F24" s="2">
        <v>13</v>
      </c>
      <c r="G24" s="13">
        <f t="shared" si="0"/>
        <v>13</v>
      </c>
    </row>
    <row r="26" spans="2:7" x14ac:dyDescent="0.3">
      <c r="B26" s="10" t="s">
        <v>41</v>
      </c>
    </row>
    <row r="28" spans="2:7" x14ac:dyDescent="0.3">
      <c r="B28" t="s">
        <v>30</v>
      </c>
    </row>
    <row r="30" spans="2:7" x14ac:dyDescent="0.3">
      <c r="B30" s="2"/>
      <c r="C30" s="2"/>
      <c r="D30" s="3" t="s">
        <v>9</v>
      </c>
      <c r="E30" s="3"/>
      <c r="F30" s="3"/>
    </row>
    <row r="31" spans="2:7" x14ac:dyDescent="0.3">
      <c r="B31" s="2"/>
      <c r="C31" s="2"/>
      <c r="D31" s="2" t="s">
        <v>10</v>
      </c>
      <c r="E31" s="2" t="s">
        <v>2</v>
      </c>
      <c r="F31" s="2" t="s">
        <v>11</v>
      </c>
    </row>
    <row r="32" spans="2:7" x14ac:dyDescent="0.3">
      <c r="B32" s="3" t="s">
        <v>16</v>
      </c>
      <c r="C32" s="2" t="s">
        <v>12</v>
      </c>
      <c r="D32" s="2">
        <v>20</v>
      </c>
      <c r="E32" s="2">
        <v>15</v>
      </c>
      <c r="F32" s="2">
        <v>6</v>
      </c>
    </row>
    <row r="33" spans="2:7" x14ac:dyDescent="0.3">
      <c r="B33" s="3"/>
      <c r="C33" s="2" t="s">
        <v>13</v>
      </c>
      <c r="D33" s="2">
        <v>24</v>
      </c>
      <c r="E33" s="9">
        <v>20</v>
      </c>
      <c r="F33" s="2">
        <f>2*5</f>
        <v>10</v>
      </c>
    </row>
    <row r="34" spans="2:7" x14ac:dyDescent="0.3">
      <c r="B34" s="3"/>
      <c r="C34" s="2" t="s">
        <v>14</v>
      </c>
      <c r="D34" s="2">
        <v>30</v>
      </c>
      <c r="E34" s="9">
        <v>20</v>
      </c>
      <c r="F34" s="2">
        <v>10</v>
      </c>
    </row>
    <row r="35" spans="2:7" x14ac:dyDescent="0.3">
      <c r="B35" s="3"/>
      <c r="C35" s="2" t="s">
        <v>15</v>
      </c>
      <c r="D35" s="9">
        <v>36</v>
      </c>
      <c r="E35" s="2">
        <v>16</v>
      </c>
      <c r="F35" s="9">
        <v>13</v>
      </c>
    </row>
    <row r="37" spans="2:7" x14ac:dyDescent="0.3">
      <c r="B37" s="2"/>
      <c r="C37" s="2"/>
      <c r="D37" s="3" t="s">
        <v>9</v>
      </c>
      <c r="E37" s="3"/>
      <c r="F37" s="3"/>
    </row>
    <row r="38" spans="2:7" x14ac:dyDescent="0.3">
      <c r="B38" s="2"/>
      <c r="C38" s="2"/>
      <c r="D38" s="2" t="s">
        <v>10</v>
      </c>
      <c r="E38" s="2" t="s">
        <v>2</v>
      </c>
      <c r="F38" s="2" t="s">
        <v>11</v>
      </c>
      <c r="G38" s="8" t="s">
        <v>31</v>
      </c>
    </row>
    <row r="39" spans="2:7" x14ac:dyDescent="0.3">
      <c r="B39" s="3" t="s">
        <v>16</v>
      </c>
      <c r="C39" s="2" t="s">
        <v>12</v>
      </c>
      <c r="D39" s="2">
        <f>$D$35-D32</f>
        <v>16</v>
      </c>
      <c r="E39" s="2">
        <f>$E$33-E32</f>
        <v>5</v>
      </c>
      <c r="F39" s="2">
        <f>$F$35-F32</f>
        <v>7</v>
      </c>
      <c r="G39" s="12">
        <f>MAX(D39:F39)</f>
        <v>16</v>
      </c>
    </row>
    <row r="40" spans="2:7" x14ac:dyDescent="0.3">
      <c r="B40" s="3"/>
      <c r="C40" s="2" t="s">
        <v>13</v>
      </c>
      <c r="D40" s="2">
        <f t="shared" ref="D40:D42" si="1">$D$35-D33</f>
        <v>12</v>
      </c>
      <c r="E40" s="2">
        <f t="shared" ref="E40:E42" si="2">$E$33-E33</f>
        <v>0</v>
      </c>
      <c r="F40" s="2">
        <f t="shared" ref="F40:F42" si="3">$F$35-F33</f>
        <v>3</v>
      </c>
      <c r="G40" s="12">
        <f t="shared" ref="G40:G42" si="4">MAX(D40:F40)</f>
        <v>12</v>
      </c>
    </row>
    <row r="41" spans="2:7" x14ac:dyDescent="0.3">
      <c r="B41" s="3"/>
      <c r="C41" s="2" t="s">
        <v>14</v>
      </c>
      <c r="D41" s="2">
        <f t="shared" si="1"/>
        <v>6</v>
      </c>
      <c r="E41" s="2">
        <f t="shared" si="2"/>
        <v>0</v>
      </c>
      <c r="F41" s="2">
        <f t="shared" si="3"/>
        <v>3</v>
      </c>
      <c r="G41" s="12">
        <f t="shared" si="4"/>
        <v>6</v>
      </c>
    </row>
    <row r="42" spans="2:7" x14ac:dyDescent="0.3">
      <c r="B42" s="3"/>
      <c r="C42" s="2" t="s">
        <v>15</v>
      </c>
      <c r="D42" s="2">
        <f t="shared" si="1"/>
        <v>0</v>
      </c>
      <c r="E42" s="2">
        <f t="shared" si="2"/>
        <v>4</v>
      </c>
      <c r="F42" s="2">
        <f t="shared" si="3"/>
        <v>0</v>
      </c>
      <c r="G42" s="13">
        <f t="shared" si="4"/>
        <v>4</v>
      </c>
    </row>
    <row r="44" spans="2:7" x14ac:dyDescent="0.3">
      <c r="B44" s="10" t="s">
        <v>41</v>
      </c>
    </row>
    <row r="46" spans="2:7" x14ac:dyDescent="0.3">
      <c r="B46" t="s">
        <v>33</v>
      </c>
    </row>
    <row r="48" spans="2:7" x14ac:dyDescent="0.3">
      <c r="B48" s="2"/>
      <c r="C48" s="2"/>
      <c r="D48" s="3" t="s">
        <v>9</v>
      </c>
      <c r="E48" s="3"/>
      <c r="F48" s="3"/>
    </row>
    <row r="49" spans="2:7" x14ac:dyDescent="0.3">
      <c r="B49" s="2"/>
      <c r="C49" s="2"/>
      <c r="D49" s="2" t="s">
        <v>10</v>
      </c>
      <c r="E49" s="2" t="s">
        <v>2</v>
      </c>
      <c r="F49" s="2" t="s">
        <v>11</v>
      </c>
      <c r="G49" s="8" t="s">
        <v>36</v>
      </c>
    </row>
    <row r="50" spans="2:7" x14ac:dyDescent="0.3">
      <c r="B50" s="3" t="s">
        <v>16</v>
      </c>
      <c r="C50" s="2" t="s">
        <v>12</v>
      </c>
      <c r="D50" s="2">
        <v>20</v>
      </c>
      <c r="E50" s="2">
        <v>15</v>
      </c>
      <c r="F50" s="2">
        <v>6</v>
      </c>
      <c r="G50" s="12">
        <f>$C$55*MAX(D50:F50)+$C$56*MIN(D50:F50)</f>
        <v>8.8000000000000007</v>
      </c>
    </row>
    <row r="51" spans="2:7" x14ac:dyDescent="0.3">
      <c r="B51" s="3"/>
      <c r="C51" s="2" t="s">
        <v>13</v>
      </c>
      <c r="D51" s="2">
        <v>24</v>
      </c>
      <c r="E51" s="2">
        <v>20</v>
      </c>
      <c r="F51" s="2">
        <f>2*5</f>
        <v>10</v>
      </c>
      <c r="G51" s="12">
        <f t="shared" ref="G51:G53" si="5">$C$55*MAX(D51:F51)+$C$56*MIN(D51:F51)</f>
        <v>12.8</v>
      </c>
    </row>
    <row r="52" spans="2:7" x14ac:dyDescent="0.3">
      <c r="B52" s="3"/>
      <c r="C52" s="2" t="s">
        <v>14</v>
      </c>
      <c r="D52" s="2">
        <v>30</v>
      </c>
      <c r="E52" s="2">
        <v>20</v>
      </c>
      <c r="F52" s="2">
        <v>10</v>
      </c>
      <c r="G52" s="12">
        <f t="shared" si="5"/>
        <v>14</v>
      </c>
    </row>
    <row r="53" spans="2:7" x14ac:dyDescent="0.3">
      <c r="B53" s="3"/>
      <c r="C53" s="2" t="s">
        <v>15</v>
      </c>
      <c r="D53" s="2">
        <v>36</v>
      </c>
      <c r="E53" s="2">
        <v>16</v>
      </c>
      <c r="F53" s="2">
        <v>13</v>
      </c>
      <c r="G53" s="13">
        <f t="shared" si="5"/>
        <v>17.600000000000001</v>
      </c>
    </row>
    <row r="55" spans="2:7" x14ac:dyDescent="0.3">
      <c r="B55" s="11" t="s">
        <v>34</v>
      </c>
      <c r="C55" s="11">
        <v>0.2</v>
      </c>
    </row>
    <row r="56" spans="2:7" x14ac:dyDescent="0.3">
      <c r="B56" s="11" t="s">
        <v>35</v>
      </c>
      <c r="C56" s="11">
        <f>1-C55</f>
        <v>0.8</v>
      </c>
    </row>
    <row r="58" spans="2:7" x14ac:dyDescent="0.3">
      <c r="B58" s="10" t="s">
        <v>41</v>
      </c>
    </row>
  </sheetData>
  <mergeCells count="11">
    <mergeCell ref="B50:B53"/>
    <mergeCell ref="D30:F30"/>
    <mergeCell ref="B32:B35"/>
    <mergeCell ref="D37:F37"/>
    <mergeCell ref="B39:B42"/>
    <mergeCell ref="D48:F48"/>
    <mergeCell ref="D10:F10"/>
    <mergeCell ref="B12:B15"/>
    <mergeCell ref="B2:R8"/>
    <mergeCell ref="D19:F19"/>
    <mergeCell ref="B21:B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1BD81-669A-4BF8-AA16-6049C602B9DC}">
  <dimension ref="B2:S70"/>
  <sheetViews>
    <sheetView tabSelected="1" topLeftCell="A55" zoomScale="140" zoomScaleNormal="140" zoomScaleSheetLayoutView="136" workbookViewId="0">
      <selection activeCell="B74" sqref="B74"/>
    </sheetView>
  </sheetViews>
  <sheetFormatPr defaultRowHeight="14.4" x14ac:dyDescent="0.3"/>
  <cols>
    <col min="2" max="2" width="11.33203125" bestFit="1" customWidth="1"/>
    <col min="3" max="3" width="12" customWidth="1"/>
    <col min="4" max="5" width="10.109375" customWidth="1"/>
    <col min="7" max="7" width="12.44140625" bestFit="1" customWidth="1"/>
  </cols>
  <sheetData>
    <row r="2" spans="2:19" x14ac:dyDescent="0.3">
      <c r="B2" s="6" t="s">
        <v>26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2:19" x14ac:dyDescent="0.3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2:19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2:19" x14ac:dyDescent="0.3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2:19" x14ac:dyDescent="0.3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2:19" x14ac:dyDescent="0.3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2:19" x14ac:dyDescent="0.3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10" spans="2:19" x14ac:dyDescent="0.3">
      <c r="B10" s="1"/>
      <c r="C10" s="1"/>
      <c r="D10" s="3" t="s">
        <v>22</v>
      </c>
      <c r="E10" s="3"/>
      <c r="F10" s="3"/>
    </row>
    <row r="11" spans="2:19" x14ac:dyDescent="0.3">
      <c r="B11" s="1"/>
      <c r="C11" s="1"/>
      <c r="D11" s="1" t="s">
        <v>1</v>
      </c>
      <c r="E11" s="1" t="s">
        <v>2</v>
      </c>
      <c r="F11" s="1" t="s">
        <v>23</v>
      </c>
    </row>
    <row r="12" spans="2:19" x14ac:dyDescent="0.3">
      <c r="B12" s="3" t="s">
        <v>17</v>
      </c>
      <c r="C12" s="1" t="s">
        <v>18</v>
      </c>
      <c r="D12" s="1">
        <v>1.9</v>
      </c>
      <c r="E12" s="1">
        <v>2.2999999999999998</v>
      </c>
      <c r="F12" s="1">
        <v>2.7</v>
      </c>
    </row>
    <row r="13" spans="2:19" x14ac:dyDescent="0.3">
      <c r="B13" s="3"/>
      <c r="C13" s="1" t="s">
        <v>19</v>
      </c>
      <c r="D13" s="1">
        <v>1.2</v>
      </c>
      <c r="E13" s="1">
        <v>2</v>
      </c>
      <c r="F13" s="1">
        <v>3</v>
      </c>
    </row>
    <row r="14" spans="2:19" x14ac:dyDescent="0.3">
      <c r="B14" s="3"/>
      <c r="C14" s="1" t="s">
        <v>20</v>
      </c>
      <c r="D14" s="1">
        <v>1.5</v>
      </c>
      <c r="E14" s="1">
        <v>1.8</v>
      </c>
      <c r="F14" s="1">
        <v>1.6</v>
      </c>
    </row>
    <row r="15" spans="2:19" x14ac:dyDescent="0.3">
      <c r="B15" s="3"/>
      <c r="C15" s="1" t="s">
        <v>21</v>
      </c>
      <c r="D15" s="1">
        <v>1.8</v>
      </c>
      <c r="E15" s="1">
        <v>2.4</v>
      </c>
      <c r="F15" s="1">
        <v>2.8</v>
      </c>
    </row>
    <row r="17" spans="2:7" x14ac:dyDescent="0.3">
      <c r="B17" t="s">
        <v>27</v>
      </c>
    </row>
    <row r="19" spans="2:7" x14ac:dyDescent="0.3">
      <c r="B19" s="2"/>
      <c r="C19" s="2"/>
      <c r="D19" s="3" t="s">
        <v>22</v>
      </c>
      <c r="E19" s="3"/>
      <c r="F19" s="3"/>
    </row>
    <row r="20" spans="2:7" x14ac:dyDescent="0.3">
      <c r="B20" s="2"/>
      <c r="C20" s="2"/>
      <c r="D20" s="2" t="s">
        <v>1</v>
      </c>
      <c r="E20" s="2" t="s">
        <v>2</v>
      </c>
      <c r="F20" s="2" t="s">
        <v>23</v>
      </c>
      <c r="G20" s="8" t="s">
        <v>28</v>
      </c>
    </row>
    <row r="21" spans="2:7" x14ac:dyDescent="0.3">
      <c r="B21" s="3" t="s">
        <v>17</v>
      </c>
      <c r="C21" s="2" t="s">
        <v>18</v>
      </c>
      <c r="D21" s="2">
        <v>1.9</v>
      </c>
      <c r="E21" s="2">
        <v>2.2999999999999998</v>
      </c>
      <c r="F21" s="2">
        <v>2.7</v>
      </c>
      <c r="G21" s="13">
        <f>MIN(D21:F21)</f>
        <v>1.9</v>
      </c>
    </row>
    <row r="22" spans="2:7" x14ac:dyDescent="0.3">
      <c r="B22" s="3"/>
      <c r="C22" s="2" t="s">
        <v>19</v>
      </c>
      <c r="D22" s="2">
        <v>1.2</v>
      </c>
      <c r="E22" s="2">
        <v>2</v>
      </c>
      <c r="F22" s="2">
        <v>3</v>
      </c>
      <c r="G22" s="12">
        <f t="shared" ref="G22:G24" si="0">MIN(D22:F22)</f>
        <v>1.2</v>
      </c>
    </row>
    <row r="23" spans="2:7" x14ac:dyDescent="0.3">
      <c r="B23" s="3"/>
      <c r="C23" s="2" t="s">
        <v>20</v>
      </c>
      <c r="D23" s="2">
        <v>1.5</v>
      </c>
      <c r="E23" s="2">
        <v>1.8</v>
      </c>
      <c r="F23" s="2">
        <v>1.6</v>
      </c>
      <c r="G23" s="12">
        <f t="shared" si="0"/>
        <v>1.5</v>
      </c>
    </row>
    <row r="24" spans="2:7" x14ac:dyDescent="0.3">
      <c r="B24" s="3"/>
      <c r="C24" s="2" t="s">
        <v>21</v>
      </c>
      <c r="D24" s="2">
        <v>1.8</v>
      </c>
      <c r="E24" s="2">
        <v>2.4</v>
      </c>
      <c r="F24" s="2">
        <v>2.8</v>
      </c>
      <c r="G24" s="12">
        <f t="shared" si="0"/>
        <v>1.8</v>
      </c>
    </row>
    <row r="26" spans="2:7" x14ac:dyDescent="0.3">
      <c r="B26" s="10" t="s">
        <v>42</v>
      </c>
    </row>
    <row r="28" spans="2:7" x14ac:dyDescent="0.3">
      <c r="B28" t="s">
        <v>30</v>
      </c>
    </row>
    <row r="30" spans="2:7" x14ac:dyDescent="0.3">
      <c r="B30" s="2"/>
      <c r="C30" s="2"/>
      <c r="D30" s="3" t="s">
        <v>22</v>
      </c>
      <c r="E30" s="3"/>
      <c r="F30" s="3"/>
    </row>
    <row r="31" spans="2:7" x14ac:dyDescent="0.3">
      <c r="B31" s="2"/>
      <c r="C31" s="2"/>
      <c r="D31" s="2" t="s">
        <v>1</v>
      </c>
      <c r="E31" s="2" t="s">
        <v>2</v>
      </c>
      <c r="F31" s="2" t="s">
        <v>23</v>
      </c>
    </row>
    <row r="32" spans="2:7" x14ac:dyDescent="0.3">
      <c r="B32" s="3" t="s">
        <v>17</v>
      </c>
      <c r="C32" s="2" t="s">
        <v>18</v>
      </c>
      <c r="D32" s="9">
        <v>1.9</v>
      </c>
      <c r="E32" s="2">
        <v>2.2999999999999998</v>
      </c>
      <c r="F32" s="2">
        <v>2.7</v>
      </c>
    </row>
    <row r="33" spans="2:7" x14ac:dyDescent="0.3">
      <c r="B33" s="3"/>
      <c r="C33" s="2" t="s">
        <v>19</v>
      </c>
      <c r="D33" s="2">
        <v>1.2</v>
      </c>
      <c r="E33" s="2">
        <v>2</v>
      </c>
      <c r="F33" s="9">
        <v>3</v>
      </c>
    </row>
    <row r="34" spans="2:7" x14ac:dyDescent="0.3">
      <c r="B34" s="3"/>
      <c r="C34" s="2" t="s">
        <v>20</v>
      </c>
      <c r="D34" s="2">
        <v>1.5</v>
      </c>
      <c r="E34" s="2">
        <v>1.8</v>
      </c>
      <c r="F34" s="2">
        <v>1.6</v>
      </c>
    </row>
    <row r="35" spans="2:7" x14ac:dyDescent="0.3">
      <c r="B35" s="3"/>
      <c r="C35" s="2" t="s">
        <v>21</v>
      </c>
      <c r="D35" s="2">
        <v>1.8</v>
      </c>
      <c r="E35" s="9">
        <v>2.4</v>
      </c>
      <c r="F35" s="14">
        <v>2.8</v>
      </c>
    </row>
    <row r="37" spans="2:7" x14ac:dyDescent="0.3">
      <c r="B37" s="2"/>
      <c r="C37" s="2"/>
      <c r="D37" s="3" t="s">
        <v>22</v>
      </c>
      <c r="E37" s="3"/>
      <c r="F37" s="3"/>
    </row>
    <row r="38" spans="2:7" x14ac:dyDescent="0.3">
      <c r="B38" s="2"/>
      <c r="C38" s="2"/>
      <c r="D38" s="2" t="s">
        <v>1</v>
      </c>
      <c r="E38" s="2" t="s">
        <v>2</v>
      </c>
      <c r="F38" s="2" t="s">
        <v>23</v>
      </c>
      <c r="G38" s="8" t="s">
        <v>31</v>
      </c>
    </row>
    <row r="39" spans="2:7" x14ac:dyDescent="0.3">
      <c r="B39" s="3" t="s">
        <v>17</v>
      </c>
      <c r="C39" s="2" t="s">
        <v>18</v>
      </c>
      <c r="D39" s="2">
        <f>$D$32-D32</f>
        <v>0</v>
      </c>
      <c r="E39" s="2">
        <f>$E$35-E32</f>
        <v>0.10000000000000009</v>
      </c>
      <c r="F39" s="2">
        <f>$F$33-F32</f>
        <v>0.29999999999999982</v>
      </c>
      <c r="G39" s="12">
        <f>MAX(D39:F39)</f>
        <v>0.29999999999999982</v>
      </c>
    </row>
    <row r="40" spans="2:7" x14ac:dyDescent="0.3">
      <c r="B40" s="3"/>
      <c r="C40" s="2" t="s">
        <v>19</v>
      </c>
      <c r="D40" s="2">
        <f t="shared" ref="D40:D42" si="1">$D$32-D33</f>
        <v>0.7</v>
      </c>
      <c r="E40" s="2">
        <f t="shared" ref="E40:E42" si="2">$E$35-E33</f>
        <v>0.39999999999999991</v>
      </c>
      <c r="F40" s="2">
        <f t="shared" ref="F40:F42" si="3">$F$33-F33</f>
        <v>0</v>
      </c>
      <c r="G40" s="12">
        <f t="shared" ref="G40:G42" si="4">MAX(D40:F40)</f>
        <v>0.7</v>
      </c>
    </row>
    <row r="41" spans="2:7" x14ac:dyDescent="0.3">
      <c r="B41" s="3"/>
      <c r="C41" s="2" t="s">
        <v>20</v>
      </c>
      <c r="D41" s="2">
        <f t="shared" si="1"/>
        <v>0.39999999999999991</v>
      </c>
      <c r="E41" s="2">
        <f t="shared" si="2"/>
        <v>0.59999999999999987</v>
      </c>
      <c r="F41" s="2">
        <f t="shared" si="3"/>
        <v>1.4</v>
      </c>
      <c r="G41" s="12">
        <f t="shared" si="4"/>
        <v>1.4</v>
      </c>
    </row>
    <row r="42" spans="2:7" x14ac:dyDescent="0.3">
      <c r="B42" s="3"/>
      <c r="C42" s="2" t="s">
        <v>21</v>
      </c>
      <c r="D42" s="2">
        <f t="shared" si="1"/>
        <v>9.9999999999999867E-2</v>
      </c>
      <c r="E42" s="2">
        <f t="shared" si="2"/>
        <v>0</v>
      </c>
      <c r="F42" s="2">
        <f t="shared" si="3"/>
        <v>0.20000000000000018</v>
      </c>
      <c r="G42" s="13">
        <f t="shared" si="4"/>
        <v>0.20000000000000018</v>
      </c>
    </row>
    <row r="44" spans="2:7" x14ac:dyDescent="0.3">
      <c r="B44" s="10" t="s">
        <v>43</v>
      </c>
    </row>
    <row r="46" spans="2:7" x14ac:dyDescent="0.3">
      <c r="B46" t="s">
        <v>33</v>
      </c>
    </row>
    <row r="48" spans="2:7" x14ac:dyDescent="0.3">
      <c r="B48" s="2"/>
      <c r="C48" s="2"/>
      <c r="D48" s="3" t="s">
        <v>22</v>
      </c>
      <c r="E48" s="3"/>
      <c r="F48" s="3"/>
    </row>
    <row r="49" spans="2:7" x14ac:dyDescent="0.3">
      <c r="B49" s="2"/>
      <c r="C49" s="2"/>
      <c r="D49" s="2" t="s">
        <v>1</v>
      </c>
      <c r="E49" s="2" t="s">
        <v>2</v>
      </c>
      <c r="F49" s="2" t="s">
        <v>23</v>
      </c>
      <c r="G49" s="8" t="s">
        <v>36</v>
      </c>
    </row>
    <row r="50" spans="2:7" x14ac:dyDescent="0.3">
      <c r="B50" s="3" t="s">
        <v>17</v>
      </c>
      <c r="C50" s="2" t="s">
        <v>18</v>
      </c>
      <c r="D50" s="2">
        <v>1.9</v>
      </c>
      <c r="E50" s="2">
        <v>2.2999999999999998</v>
      </c>
      <c r="F50" s="2">
        <v>2.7</v>
      </c>
      <c r="G50" s="13">
        <f>$C$55*MAX(D50:F50)+$C$56*MIN(D50:F50)</f>
        <v>1.98</v>
      </c>
    </row>
    <row r="51" spans="2:7" x14ac:dyDescent="0.3">
      <c r="B51" s="3"/>
      <c r="C51" s="2" t="s">
        <v>19</v>
      </c>
      <c r="D51" s="2">
        <v>1.2</v>
      </c>
      <c r="E51" s="2">
        <v>2</v>
      </c>
      <c r="F51" s="2">
        <v>3</v>
      </c>
      <c r="G51" s="12">
        <f t="shared" ref="G51:G53" si="5">$C$55*MAX(D51:F51)+$C$56*MIN(D51:F51)</f>
        <v>1.3800000000000001</v>
      </c>
    </row>
    <row r="52" spans="2:7" x14ac:dyDescent="0.3">
      <c r="B52" s="3"/>
      <c r="C52" s="2" t="s">
        <v>20</v>
      </c>
      <c r="D52" s="2">
        <v>1.5</v>
      </c>
      <c r="E52" s="2">
        <v>1.8</v>
      </c>
      <c r="F52" s="2">
        <v>1.6</v>
      </c>
      <c r="G52" s="12">
        <f t="shared" si="5"/>
        <v>1.53</v>
      </c>
    </row>
    <row r="53" spans="2:7" x14ac:dyDescent="0.3">
      <c r="B53" s="3"/>
      <c r="C53" s="2" t="s">
        <v>21</v>
      </c>
      <c r="D53" s="2">
        <v>1.8</v>
      </c>
      <c r="E53" s="2">
        <v>2.4</v>
      </c>
      <c r="F53" s="2">
        <v>2.8</v>
      </c>
      <c r="G53" s="12">
        <f>$C$55*MAX(D53:F53)+$C$56*MIN(D53:F53)</f>
        <v>1.9000000000000001</v>
      </c>
    </row>
    <row r="54" spans="2:7" x14ac:dyDescent="0.3">
      <c r="G54" s="11"/>
    </row>
    <row r="55" spans="2:7" x14ac:dyDescent="0.3">
      <c r="B55" s="11" t="s">
        <v>34</v>
      </c>
      <c r="C55" s="11">
        <f>0.2-0.02*5</f>
        <v>0.1</v>
      </c>
    </row>
    <row r="56" spans="2:7" x14ac:dyDescent="0.3">
      <c r="B56" s="11" t="s">
        <v>35</v>
      </c>
      <c r="C56" s="11">
        <f>1-C55</f>
        <v>0.9</v>
      </c>
    </row>
    <row r="58" spans="2:7" x14ac:dyDescent="0.3">
      <c r="B58" s="10" t="s">
        <v>42</v>
      </c>
    </row>
    <row r="60" spans="2:7" x14ac:dyDescent="0.3">
      <c r="B60" t="s">
        <v>38</v>
      </c>
    </row>
    <row r="62" spans="2:7" x14ac:dyDescent="0.3">
      <c r="B62" s="2"/>
      <c r="C62" s="2"/>
      <c r="D62" s="3" t="s">
        <v>22</v>
      </c>
      <c r="E62" s="3"/>
      <c r="F62" s="3"/>
    </row>
    <row r="63" spans="2:7" x14ac:dyDescent="0.3">
      <c r="B63" s="2"/>
      <c r="C63" s="2"/>
      <c r="D63" s="2" t="s">
        <v>1</v>
      </c>
      <c r="E63" s="2" t="s">
        <v>2</v>
      </c>
      <c r="F63" s="2" t="s">
        <v>23</v>
      </c>
      <c r="G63" s="8" t="s">
        <v>39</v>
      </c>
    </row>
    <row r="64" spans="2:7" x14ac:dyDescent="0.3">
      <c r="B64" s="3" t="s">
        <v>17</v>
      </c>
      <c r="C64" s="2" t="s">
        <v>18</v>
      </c>
      <c r="D64" s="2">
        <v>1.9</v>
      </c>
      <c r="E64" s="2">
        <v>2.2999999999999998</v>
      </c>
      <c r="F64" s="2">
        <v>2.7</v>
      </c>
      <c r="G64" s="12">
        <f>$D$68*D64+$E$68*E64+$F$68*F64</f>
        <v>2.34</v>
      </c>
    </row>
    <row r="65" spans="2:7" x14ac:dyDescent="0.3">
      <c r="B65" s="3"/>
      <c r="C65" s="2" t="s">
        <v>19</v>
      </c>
      <c r="D65" s="2">
        <v>1.2</v>
      </c>
      <c r="E65" s="2">
        <v>2</v>
      </c>
      <c r="F65" s="2">
        <v>3</v>
      </c>
      <c r="G65" s="12">
        <f t="shared" ref="G65:G67" si="6">$D$68*D65+$E$68*E65+$F$68*F65</f>
        <v>2.15</v>
      </c>
    </row>
    <row r="66" spans="2:7" x14ac:dyDescent="0.3">
      <c r="B66" s="3"/>
      <c r="C66" s="2" t="s">
        <v>20</v>
      </c>
      <c r="D66" s="2">
        <v>1.5</v>
      </c>
      <c r="E66" s="2">
        <v>1.8</v>
      </c>
      <c r="F66" s="2">
        <v>1.6</v>
      </c>
      <c r="G66" s="12">
        <f t="shared" si="6"/>
        <v>1.6550000000000002</v>
      </c>
    </row>
    <row r="67" spans="2:7" x14ac:dyDescent="0.3">
      <c r="B67" s="3"/>
      <c r="C67" s="2" t="s">
        <v>21</v>
      </c>
      <c r="D67" s="2">
        <v>1.8</v>
      </c>
      <c r="E67" s="2">
        <v>2.4</v>
      </c>
      <c r="F67" s="2">
        <v>2.8</v>
      </c>
      <c r="G67" s="13">
        <f>$D$68*D67+$E$68*E67+$F$68*F67</f>
        <v>2.3899999999999997</v>
      </c>
    </row>
    <row r="68" spans="2:7" x14ac:dyDescent="0.3">
      <c r="C68" s="8" t="s">
        <v>40</v>
      </c>
      <c r="D68" s="12">
        <v>0.25</v>
      </c>
      <c r="E68" s="12">
        <v>0.4</v>
      </c>
      <c r="F68" s="12">
        <f>1-D68-E68</f>
        <v>0.35</v>
      </c>
      <c r="G68" s="11"/>
    </row>
    <row r="70" spans="2:7" x14ac:dyDescent="0.3">
      <c r="B70" s="10" t="s">
        <v>43</v>
      </c>
    </row>
  </sheetData>
  <mergeCells count="13">
    <mergeCell ref="B50:B53"/>
    <mergeCell ref="D62:F62"/>
    <mergeCell ref="B64:B67"/>
    <mergeCell ref="D30:F30"/>
    <mergeCell ref="B32:B35"/>
    <mergeCell ref="D37:F37"/>
    <mergeCell ref="B39:B42"/>
    <mergeCell ref="D48:F48"/>
    <mergeCell ref="D10:F10"/>
    <mergeCell ref="B12:B15"/>
    <mergeCell ref="B2:S8"/>
    <mergeCell ref="D19:F19"/>
    <mergeCell ref="B21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1. vizsga 6. feladat</vt:lpstr>
      <vt:lpstr>2. vizsga 6. feladat</vt:lpstr>
      <vt:lpstr>3. vizsga 6. feladat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Ladocki Viktor</dc:creator>
  <cp:lastModifiedBy>User</cp:lastModifiedBy>
  <dcterms:created xsi:type="dcterms:W3CDTF">2015-06-05T18:19:34Z</dcterms:created>
  <dcterms:modified xsi:type="dcterms:W3CDTF">2025-04-27T12:16:00Z</dcterms:modified>
</cp:coreProperties>
</file>